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<sst xmlns="http://schemas.openxmlformats.org/spreadsheetml/2006/main" count="56" uniqueCount="44">
  <si>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>Объекты выполнения работ</t>
  </si>
  <si>
    <t>Виды работ</t>
  </si>
  <si>
    <t>Един. Измер</t>
  </si>
  <si>
    <t>Объемы работ за год</t>
  </si>
  <si>
    <t>шт</t>
  </si>
  <si>
    <t>План текущего ремонта на 2019г.</t>
  </si>
  <si>
    <t>м2</t>
  </si>
  <si>
    <t>Крыши</t>
  </si>
  <si>
    <t>замена выключателей,</t>
  </si>
  <si>
    <t>замена кабеля АВВГ 2*2,5</t>
  </si>
  <si>
    <t>м.п</t>
  </si>
  <si>
    <t>Ямочный ремонт асфальта, отмостки</t>
  </si>
  <si>
    <t>шт.</t>
  </si>
  <si>
    <t>Восстановление элементов водостока:</t>
  </si>
  <si>
    <t>воронки,</t>
  </si>
  <si>
    <t>колена,</t>
  </si>
  <si>
    <t>прямые звенья,</t>
  </si>
  <si>
    <t>мп</t>
  </si>
  <si>
    <t>Центральное отопление</t>
  </si>
  <si>
    <t>Замена трубопроводов Dy=108 мм</t>
  </si>
  <si>
    <t>Замена отопительных приборов</t>
  </si>
  <si>
    <t>сек</t>
  </si>
  <si>
    <t>Восстановление изоляции</t>
  </si>
  <si>
    <r>
      <t>м</t>
    </r>
    <r>
      <rPr>
        <vertAlign val="superscript"/>
        <sz val="12"/>
        <rFont val="Times New Roman"/>
        <family val="1"/>
      </rPr>
      <t>3</t>
    </r>
  </si>
  <si>
    <t>Замена трубопроводов Dy=32мм п/п</t>
  </si>
  <si>
    <t>Dy=20 мм</t>
  </si>
  <si>
    <t>Замена канализации     Dy=100 мм</t>
  </si>
  <si>
    <t>Электроснабжение электротехнические устройства</t>
  </si>
  <si>
    <t>замена автоматов,</t>
  </si>
  <si>
    <t>Внешнее благоустройство</t>
  </si>
  <si>
    <t>Снос деревьев, опиловка веток, вывоз</t>
  </si>
  <si>
    <t>м3</t>
  </si>
  <si>
    <t>ул. Ленина 78</t>
  </si>
  <si>
    <t xml:space="preserve"> Стены и фасады</t>
  </si>
  <si>
    <t>Ремонт штукатурки</t>
  </si>
  <si>
    <t>и окрасочного слоя городка</t>
  </si>
  <si>
    <t>покраска дверей</t>
  </si>
  <si>
    <t>Огнезащитная обработка стропильной системы</t>
  </si>
  <si>
    <t xml:space="preserve"> Водопровод канализация, горячее водоснабжение</t>
  </si>
  <si>
    <t>Dy=20мм п/п</t>
  </si>
  <si>
    <t>Замена запорной арматуры Dy=100</t>
  </si>
  <si>
    <t>Dy=32 мм</t>
  </si>
  <si>
    <t>Замеры сопротивления изоляции.</t>
  </si>
  <si>
    <t>1 дом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</si>
</sst>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9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2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2" fontId="2" fillId="0" borderId="0" xfId="0" applyNumberFormat="1" applyFont="1" applyFill="1" applyBorder="1" applyAlignment="1" applyProtection="1">
      <alignment vertical="top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4" fontId="3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7.00390625" style="3" customWidth="1"/>
    <col min="3" max="3" width="7.875" style="3" customWidth="1"/>
    <col min="4" max="4" width="10.125" style="9" customWidth="1"/>
    <col min="5" max="5" width="11.625" style="3" customWidth="1"/>
    <col min="6" max="6" width="13.625" style="3" customWidth="1"/>
    <col min="7" max="16384" width="9.125" style="3" customWidth="1"/>
  </cols>
  <sheetData>
    <row r="1" spans="1:5" ht="18.75" customHeight="1">
      <c r="A1" s="1"/>
      <c r="B1" s="1" t="s">
        <v>32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1" t="s">
        <v>5</v>
      </c>
      <c r="C3" s="1"/>
      <c r="D3" s="2"/>
      <c r="E3" s="1"/>
    </row>
    <row r="4" spans="1:5" ht="15" customHeight="1">
      <c r="A4" s="1"/>
      <c r="B4" s="1"/>
      <c r="C4" s="1"/>
      <c r="D4" s="2"/>
      <c r="E4" s="1"/>
    </row>
    <row r="5" spans="1:5" ht="40.5" customHeight="1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19.5" customHeight="1">
      <c r="A6" s="24" t="s">
        <v>33</v>
      </c>
      <c r="B6" s="8" t="s">
        <v>34</v>
      </c>
      <c r="C6" s="5" t="s">
        <v>6</v>
      </c>
      <c r="D6" s="7"/>
      <c r="E6" s="13">
        <f>405.85*D6</f>
        <v>0</v>
      </c>
    </row>
    <row r="7" spans="1:5" ht="19.5" customHeight="1">
      <c r="A7" s="25"/>
      <c r="B7" s="8" t="s">
        <v>35</v>
      </c>
      <c r="C7" s="5" t="s">
        <v>6</v>
      </c>
      <c r="D7" s="7"/>
      <c r="E7" s="13">
        <f>190.26*D7</f>
        <v>0</v>
      </c>
    </row>
    <row r="8" spans="1:5" ht="19.5" customHeight="1">
      <c r="A8" s="25"/>
      <c r="B8" s="8" t="s">
        <v>36</v>
      </c>
      <c r="C8" s="5" t="s">
        <v>6</v>
      </c>
      <c r="D8" s="7">
        <f>4*3</f>
        <v>12</v>
      </c>
      <c r="E8" s="13">
        <f>335.12*D8</f>
        <v>4021.44</v>
      </c>
    </row>
    <row r="9" spans="1:5" ht="19.5" customHeight="1">
      <c r="A9" s="14" t="s">
        <v>7</v>
      </c>
      <c r="B9" s="12" t="s">
        <v>37</v>
      </c>
      <c r="C9" s="5" t="s">
        <v>6</v>
      </c>
      <c r="D9" s="7"/>
      <c r="E9" s="10">
        <f>4.8*D9</f>
        <v>0</v>
      </c>
    </row>
    <row r="10" spans="1:5" ht="17.25" customHeight="1">
      <c r="A10" s="15"/>
      <c r="B10" s="12" t="s">
        <v>13</v>
      </c>
      <c r="C10" s="5"/>
      <c r="D10" s="7"/>
      <c r="E10" s="8"/>
    </row>
    <row r="11" spans="1:5" ht="16.5" customHeight="1">
      <c r="A11" s="15"/>
      <c r="B11" s="8" t="s">
        <v>14</v>
      </c>
      <c r="C11" s="5" t="s">
        <v>4</v>
      </c>
      <c r="D11" s="7">
        <v>1</v>
      </c>
      <c r="E11" s="13">
        <f>734.88*D11</f>
        <v>734.88</v>
      </c>
    </row>
    <row r="12" spans="1:5" ht="17.25" customHeight="1">
      <c r="A12" s="15"/>
      <c r="B12" s="8" t="s">
        <v>15</v>
      </c>
      <c r="C12" s="5" t="s">
        <v>4</v>
      </c>
      <c r="D12" s="7">
        <v>2</v>
      </c>
      <c r="E12" s="13">
        <f>498.86*D12</f>
        <v>997.72</v>
      </c>
    </row>
    <row r="13" spans="1:5" ht="18" customHeight="1">
      <c r="A13" s="15"/>
      <c r="B13" s="8" t="s">
        <v>16</v>
      </c>
      <c r="C13" s="5" t="s">
        <v>17</v>
      </c>
      <c r="D13" s="7">
        <v>2</v>
      </c>
      <c r="E13" s="13">
        <f>658.58*D13</f>
        <v>1317.16</v>
      </c>
    </row>
    <row r="14" spans="1:5" ht="16.5" customHeight="1">
      <c r="A14" s="22" t="s">
        <v>18</v>
      </c>
      <c r="B14" s="8" t="s">
        <v>19</v>
      </c>
      <c r="C14" s="5" t="s">
        <v>17</v>
      </c>
      <c r="D14" s="7"/>
      <c r="E14" s="13">
        <f>1546.79*D14</f>
        <v>0</v>
      </c>
    </row>
    <row r="15" spans="1:5" ht="21" customHeight="1">
      <c r="A15" s="23"/>
      <c r="B15" s="8" t="s">
        <v>20</v>
      </c>
      <c r="C15" s="5" t="s">
        <v>21</v>
      </c>
      <c r="D15" s="7">
        <v>7</v>
      </c>
      <c r="E15" s="13">
        <f>4117.15/7*D15</f>
        <v>4117.15</v>
      </c>
    </row>
    <row r="16" spans="1:5" ht="18" customHeight="1">
      <c r="A16" s="18"/>
      <c r="B16" s="8" t="s">
        <v>22</v>
      </c>
      <c r="C16" s="5" t="s">
        <v>23</v>
      </c>
      <c r="D16" s="7"/>
      <c r="E16" s="26">
        <f>190.24/0.017*D16</f>
        <v>0</v>
      </c>
    </row>
    <row r="17" spans="1:5" ht="18" customHeight="1">
      <c r="A17" s="22" t="s">
        <v>38</v>
      </c>
      <c r="B17" s="8" t="s">
        <v>24</v>
      </c>
      <c r="C17" s="5" t="s">
        <v>17</v>
      </c>
      <c r="D17" s="7">
        <v>4</v>
      </c>
      <c r="E17" s="13">
        <f>489.65*D17</f>
        <v>1958.6</v>
      </c>
    </row>
    <row r="18" spans="1:5" ht="18.75" customHeight="1">
      <c r="A18" s="23"/>
      <c r="B18" s="27" t="s">
        <v>39</v>
      </c>
      <c r="C18" s="5" t="s">
        <v>17</v>
      </c>
      <c r="D18" s="7">
        <v>2</v>
      </c>
      <c r="E18" s="13">
        <f>756.94*D18</f>
        <v>1513.88</v>
      </c>
    </row>
    <row r="19" spans="1:5" ht="20.25" customHeight="1">
      <c r="A19" s="23"/>
      <c r="B19" s="8" t="s">
        <v>40</v>
      </c>
      <c r="C19" s="5" t="s">
        <v>12</v>
      </c>
      <c r="D19" s="7"/>
      <c r="E19" s="13">
        <f>4670.09*D19</f>
        <v>0</v>
      </c>
    </row>
    <row r="20" spans="1:5" ht="18" customHeight="1">
      <c r="A20" s="17"/>
      <c r="B20" s="21" t="s">
        <v>41</v>
      </c>
      <c r="C20" s="5" t="s">
        <v>4</v>
      </c>
      <c r="D20" s="7">
        <v>2</v>
      </c>
      <c r="E20" s="13">
        <f>497.45*D20</f>
        <v>994.9</v>
      </c>
    </row>
    <row r="21" spans="1:5" ht="17.25" customHeight="1">
      <c r="A21" s="17"/>
      <c r="B21" s="21" t="s">
        <v>25</v>
      </c>
      <c r="C21" s="5" t="s">
        <v>4</v>
      </c>
      <c r="D21" s="7">
        <v>2</v>
      </c>
      <c r="E21" s="13">
        <f>305.33*D21</f>
        <v>610.66</v>
      </c>
    </row>
    <row r="22" spans="1:6" ht="17.25" customHeight="1">
      <c r="A22" s="17"/>
      <c r="B22" s="8" t="s">
        <v>26</v>
      </c>
      <c r="C22" s="5" t="s">
        <v>17</v>
      </c>
      <c r="D22" s="7">
        <v>4</v>
      </c>
      <c r="E22" s="16">
        <f>890.37*D22</f>
        <v>3561.48</v>
      </c>
      <c r="F22" s="28"/>
    </row>
    <row r="23" spans="1:5" ht="18.75" customHeight="1">
      <c r="A23" s="20" t="s">
        <v>27</v>
      </c>
      <c r="B23" s="8" t="s">
        <v>42</v>
      </c>
      <c r="C23" s="5" t="s">
        <v>43</v>
      </c>
      <c r="D23" s="7"/>
      <c r="E23" s="10"/>
    </row>
    <row r="24" spans="1:5" ht="15.75">
      <c r="A24" s="17"/>
      <c r="B24" s="8" t="s">
        <v>8</v>
      </c>
      <c r="C24" s="5" t="s">
        <v>4</v>
      </c>
      <c r="D24" s="7">
        <v>2</v>
      </c>
      <c r="E24" s="13">
        <f>92.12*D24</f>
        <v>184.24</v>
      </c>
    </row>
    <row r="25" spans="1:5" ht="15.75">
      <c r="A25" s="17"/>
      <c r="B25" s="8" t="s">
        <v>28</v>
      </c>
      <c r="C25" s="5" t="s">
        <v>4</v>
      </c>
      <c r="D25" s="7">
        <v>2</v>
      </c>
      <c r="E25" s="13">
        <f>546.92*D25</f>
        <v>1093.84</v>
      </c>
    </row>
    <row r="26" spans="1:5" ht="15.75">
      <c r="A26" s="18"/>
      <c r="B26" s="8" t="s">
        <v>9</v>
      </c>
      <c r="C26" s="5" t="s">
        <v>10</v>
      </c>
      <c r="D26" s="19">
        <v>5.723</v>
      </c>
      <c r="E26" s="16">
        <f>258.31*D26</f>
        <v>1478.30813</v>
      </c>
    </row>
    <row r="27" spans="1:5" ht="31.5">
      <c r="A27" s="29" t="s">
        <v>29</v>
      </c>
      <c r="B27" s="12" t="s">
        <v>11</v>
      </c>
      <c r="C27" s="5"/>
      <c r="D27" s="7"/>
      <c r="E27" s="16">
        <f>921.35*D27</f>
        <v>0</v>
      </c>
    </row>
    <row r="28" spans="1:5" ht="15.75">
      <c r="A28" s="30"/>
      <c r="B28" s="8" t="s">
        <v>30</v>
      </c>
      <c r="C28" s="5" t="s">
        <v>31</v>
      </c>
      <c r="D28" s="7">
        <v>3</v>
      </c>
      <c r="E28" s="13">
        <f>1351.97*D28</f>
        <v>4055.91</v>
      </c>
    </row>
    <row r="29" spans="1:5" ht="15.75" customHeight="1">
      <c r="A29" s="1"/>
      <c r="B29" s="1"/>
      <c r="C29" s="1"/>
      <c r="D29" s="2"/>
      <c r="E29" s="11">
        <f>SUM(E6:E28)</f>
        <v>26640.168130000002</v>
      </c>
    </row>
    <row r="30" spans="1:5" ht="15.75" customHeight="1">
      <c r="A30" s="1"/>
      <c r="B30" s="1"/>
      <c r="C30" s="1"/>
      <c r="D30" s="2"/>
      <c r="E30" s="31"/>
    </row>
    <row r="31" spans="1:5" ht="15.75" customHeight="1">
      <c r="A31" s="1"/>
      <c r="B31" s="1"/>
      <c r="C31" s="1"/>
      <c r="D31" s="2"/>
      <c r="E31" s="31"/>
    </row>
    <row r="32" spans="1:5" ht="15.75" customHeight="1">
      <c r="A32" s="1"/>
      <c r="B32" s="1"/>
      <c r="C32" s="1"/>
      <c r="D32" s="2"/>
      <c r="E32" s="31"/>
    </row>
    <row r="33" spans="1:5" ht="15.75" customHeight="1">
      <c r="A33" s="1"/>
      <c r="B33" s="1"/>
      <c r="C33" s="1"/>
      <c r="D33" s="2"/>
      <c r="E33" s="31"/>
    </row>
  </sheetData>
  <sheetProtection/>
  <mergeCells count="2">
    <mergeCell ref="A14:A15"/>
    <mergeCell ref="A17:A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2019-06-19T05:22:28Z</dcterms:modified>
  <cp:category/>
  <cp:version/>
  <cp:contentType/>
  <cp:contentStatus/>
</cp:coreProperties>
</file>